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wo-ndb-opf.de\share\home$\robert.meyer\Desktop\Excel\"/>
    </mc:Choice>
  </mc:AlternateContent>
  <xr:revisionPtr revIDLastSave="0" documentId="13_ncr:1_{11022006-EEC0-48EA-A0B3-F00659C351E7}" xr6:coauthVersionLast="47" xr6:coauthVersionMax="47" xr10:uidLastSave="{00000000-0000-0000-0000-000000000000}"/>
  <bookViews>
    <workbookView xWindow="-120" yWindow="-120" windowWidth="29040" windowHeight="15840" xr2:uid="{732FA227-E993-434C-ACA0-1F54032242C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D27" i="1" l="1"/>
  <c r="L25" i="1"/>
  <c r="L24" i="1"/>
  <c r="E27" i="1" l="1"/>
  <c r="K22" i="1" l="1"/>
  <c r="K21" i="1"/>
  <c r="K19" i="1"/>
  <c r="L19" i="1" s="1"/>
  <c r="K18" i="1"/>
  <c r="L18" i="1" s="1"/>
  <c r="K16" i="1"/>
  <c r="L16" i="1" s="1"/>
  <c r="K15" i="1"/>
  <c r="L15" i="1" s="1"/>
  <c r="K13" i="1"/>
  <c r="L13" i="1" s="1"/>
  <c r="K12" i="1"/>
  <c r="L12" i="1" s="1"/>
  <c r="K10" i="1"/>
  <c r="L10" i="1" s="1"/>
  <c r="K9" i="1"/>
  <c r="L9" i="1" s="1"/>
  <c r="K7" i="1"/>
  <c r="L7" i="1" s="1"/>
  <c r="K6" i="1"/>
  <c r="L6" i="1" s="1"/>
  <c r="K4" i="1"/>
  <c r="L4" i="1" s="1"/>
</calcChain>
</file>

<file path=xl/sharedStrings.xml><?xml version="1.0" encoding="utf-8"?>
<sst xmlns="http://schemas.openxmlformats.org/spreadsheetml/2006/main" count="67" uniqueCount="39">
  <si>
    <t>Zimmerart</t>
  </si>
  <si>
    <t>Einzel</t>
  </si>
  <si>
    <t>Doppel</t>
  </si>
  <si>
    <t>Zimmergröße</t>
  </si>
  <si>
    <t>Pflegesatz</t>
  </si>
  <si>
    <t>Unterkunft</t>
  </si>
  <si>
    <t>Verpflegung</t>
  </si>
  <si>
    <t>Investitionskosten</t>
  </si>
  <si>
    <t>Einzelzimmerzuschlag</t>
  </si>
  <si>
    <t>Ausbildungsumlage</t>
  </si>
  <si>
    <t>Ausbildungszuschlag</t>
  </si>
  <si>
    <t>Gesamtkosten pro Tag</t>
  </si>
  <si>
    <t>Pflegegrad 1</t>
  </si>
  <si>
    <t>18,12 m²</t>
  </si>
  <si>
    <t>26,51 m²</t>
  </si>
  <si>
    <t>Pflegegrad 2</t>
  </si>
  <si>
    <t>Pflegegrad 3</t>
  </si>
  <si>
    <t>Pflegegrad 4</t>
  </si>
  <si>
    <t>Pflegegrad 5</t>
  </si>
  <si>
    <t>Rüstige</t>
  </si>
  <si>
    <t>Kurzzeitpflege</t>
  </si>
  <si>
    <t>monatlicher Eigenanteil</t>
  </si>
  <si>
    <t>Eigenanteil KZP</t>
  </si>
  <si>
    <t>EEA Einrichtungseinheitlicher Eigentanteil</t>
  </si>
  <si>
    <t>Monatliche Zuzahlung der Pflegekassen</t>
  </si>
  <si>
    <t>PG 1</t>
  </si>
  <si>
    <t>PG 2</t>
  </si>
  <si>
    <t>PG 3</t>
  </si>
  <si>
    <t>PG 4</t>
  </si>
  <si>
    <t>PG 5</t>
  </si>
  <si>
    <t>Zuschlag der Pflegekasse</t>
  </si>
  <si>
    <t>bis 12 Monate</t>
  </si>
  <si>
    <t>bis 24 Monate</t>
  </si>
  <si>
    <t>bis 36 Monate</t>
  </si>
  <si>
    <t>ab 36 Monate</t>
  </si>
  <si>
    <t>Tage</t>
  </si>
  <si>
    <t>ab 01.08.2025</t>
  </si>
  <si>
    <t>KZP / VHP</t>
  </si>
  <si>
    <t>KZP-Tage / VHP-Tage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</si>
</sst>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;;;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9" fontId="0" fillId="0" borderId="1" xfId="0" applyNumberFormat="1" applyBorder="1"/>
    <xf numFmtId="165" fontId="0" fillId="0" borderId="1" xfId="0" applyNumberFormat="1" applyBorder="1"/>
    <xf numFmtId="0" fontId="2" fillId="0" borderId="0" xfId="0" applyFont="1"/>
    <xf numFmtId="9" fontId="0" fillId="0" borderId="0" xfId="0" applyNumberFormat="1"/>
    <xf numFmtId="1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2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99FF-2537-45D2-99FD-5BAB1748465D}">
  <dimension ref="A1:M40"/>
  <sheetViews>
    <sheetView tabSelected="1" workbookViewId="0">
      <selection activeCell="B18" sqref="B18:L19"/>
    </sheetView>
  </sheetViews>
  <sheetFormatPr baseColWidth="10" defaultRowHeight="15" x14ac:dyDescent="0.25"/>
  <cols>
    <col min="1" max="1" width="15.28515625" customWidth="1"/>
    <col min="3" max="3" width="13" bestFit="1" customWidth="1"/>
    <col min="6" max="6" width="12.7109375" customWidth="1"/>
    <col min="7" max="7" width="17.140625" customWidth="1"/>
    <col min="8" max="8" width="20.85546875" customWidth="1"/>
    <col min="9" max="9" width="22" customWidth="1"/>
    <col min="10" max="10" width="23.140625" customWidth="1"/>
    <col min="11" max="11" width="20.5703125" customWidth="1"/>
    <col min="12" max="12" width="22.140625" customWidth="1"/>
  </cols>
  <sheetData>
    <row r="1" spans="1:12" x14ac:dyDescent="0.25">
      <c r="A1" s="9" t="s">
        <v>36</v>
      </c>
    </row>
    <row r="2" spans="1:12" x14ac:dyDescent="0.25">
      <c r="A2" s="1"/>
      <c r="B2" s="3" t="s">
        <v>0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21</v>
      </c>
    </row>
    <row r="3" spans="1:12" x14ac:dyDescent="0.25">
      <c r="A3" s="15" t="s">
        <v>12</v>
      </c>
      <c r="B3" s="1" t="s">
        <v>1</v>
      </c>
      <c r="C3" s="1" t="s">
        <v>13</v>
      </c>
      <c r="D3" s="2">
        <v>53.66</v>
      </c>
      <c r="E3" s="2">
        <v>14.62</v>
      </c>
      <c r="F3" s="2">
        <v>14.44</v>
      </c>
      <c r="G3" s="2">
        <v>20.5</v>
      </c>
      <c r="H3" s="2">
        <v>5</v>
      </c>
      <c r="I3" s="2">
        <v>3.89</v>
      </c>
      <c r="J3" s="2">
        <v>0.75</v>
      </c>
      <c r="K3" s="2">
        <f>SUM(D3:J3)</f>
        <v>112.86</v>
      </c>
      <c r="L3" s="2">
        <f>K3*30.42-131</f>
        <v>3302.2012</v>
      </c>
    </row>
    <row r="4" spans="1:12" x14ac:dyDescent="0.25">
      <c r="A4" s="15"/>
      <c r="B4" s="1" t="s">
        <v>2</v>
      </c>
      <c r="C4" s="1" t="s">
        <v>14</v>
      </c>
      <c r="D4" s="2">
        <v>53.66</v>
      </c>
      <c r="E4" s="2">
        <v>14.62</v>
      </c>
      <c r="F4" s="2">
        <v>14.44</v>
      </c>
      <c r="G4" s="2">
        <v>20.5</v>
      </c>
      <c r="H4" s="2"/>
      <c r="I4" s="2">
        <v>3.89</v>
      </c>
      <c r="J4" s="2">
        <v>0.75</v>
      </c>
      <c r="K4" s="2">
        <f>SUM(D4:J4)</f>
        <v>107.86</v>
      </c>
      <c r="L4" s="2">
        <f>K4*30.42-131</f>
        <v>3150.1012000000001</v>
      </c>
    </row>
    <row r="5" spans="1:12" x14ac:dyDescent="0.25">
      <c r="A5" s="1"/>
      <c r="B5" s="1"/>
      <c r="C5" s="1"/>
      <c r="D5" s="2"/>
      <c r="E5" s="2"/>
      <c r="F5" s="2"/>
      <c r="G5" s="2"/>
      <c r="H5" s="2"/>
      <c r="I5" s="2"/>
      <c r="J5" s="2"/>
      <c r="K5" s="1"/>
      <c r="L5" s="1"/>
    </row>
    <row r="6" spans="1:12" x14ac:dyDescent="0.25">
      <c r="A6" s="15" t="s">
        <v>15</v>
      </c>
      <c r="B6" s="1" t="s">
        <v>1</v>
      </c>
      <c r="C6" s="1" t="s">
        <v>13</v>
      </c>
      <c r="D6" s="2">
        <v>84.12</v>
      </c>
      <c r="E6" s="2">
        <v>14.62</v>
      </c>
      <c r="F6" s="2">
        <v>14.44</v>
      </c>
      <c r="G6" s="2">
        <v>20.5</v>
      </c>
      <c r="H6" s="2">
        <v>5</v>
      </c>
      <c r="I6" s="2">
        <v>3.89</v>
      </c>
      <c r="J6" s="2">
        <v>0.75</v>
      </c>
      <c r="K6" s="2">
        <f>SUM(D6:J6)</f>
        <v>143.32</v>
      </c>
      <c r="L6" s="2">
        <f>K6*30.42-805</f>
        <v>3554.7943999999998</v>
      </c>
    </row>
    <row r="7" spans="1:12" x14ac:dyDescent="0.25">
      <c r="A7" s="15"/>
      <c r="B7" s="1" t="s">
        <v>2</v>
      </c>
      <c r="C7" s="1" t="s">
        <v>14</v>
      </c>
      <c r="D7" s="2">
        <v>84.12</v>
      </c>
      <c r="E7" s="2">
        <v>14.62</v>
      </c>
      <c r="F7" s="2">
        <v>14.44</v>
      </c>
      <c r="G7" s="2">
        <v>20.5</v>
      </c>
      <c r="H7" s="2"/>
      <c r="I7" s="2">
        <v>3.89</v>
      </c>
      <c r="J7" s="2">
        <v>0.75</v>
      </c>
      <c r="K7" s="2">
        <f>SUM(D7:J7)</f>
        <v>138.32</v>
      </c>
      <c r="L7" s="2">
        <f>K7*30.42-805</f>
        <v>3402.6944000000003</v>
      </c>
    </row>
    <row r="8" spans="1:12" x14ac:dyDescent="0.25">
      <c r="A8" s="1"/>
      <c r="B8" s="1"/>
      <c r="C8" s="1"/>
      <c r="D8" s="2"/>
      <c r="E8" s="2"/>
      <c r="F8" s="2"/>
      <c r="G8" s="2"/>
      <c r="H8" s="2"/>
      <c r="I8" s="2"/>
      <c r="J8" s="2"/>
      <c r="K8" s="1"/>
      <c r="L8" s="1"/>
    </row>
    <row r="9" spans="1:12" x14ac:dyDescent="0.25">
      <c r="A9" s="15" t="s">
        <v>16</v>
      </c>
      <c r="B9" s="1" t="s">
        <v>1</v>
      </c>
      <c r="C9" s="1" t="s">
        <v>13</v>
      </c>
      <c r="D9" s="2">
        <v>101.02</v>
      </c>
      <c r="E9" s="2">
        <v>14.62</v>
      </c>
      <c r="F9" s="2">
        <v>14.44</v>
      </c>
      <c r="G9" s="2">
        <v>20.5</v>
      </c>
      <c r="H9" s="2">
        <v>5</v>
      </c>
      <c r="I9" s="2">
        <v>3.89</v>
      </c>
      <c r="J9" s="2">
        <v>0.75</v>
      </c>
      <c r="K9" s="2">
        <f>SUM(D9:J9)</f>
        <v>160.22</v>
      </c>
      <c r="L9" s="2">
        <f>K9*30.42-1319</f>
        <v>3554.8924000000006</v>
      </c>
    </row>
    <row r="10" spans="1:12" x14ac:dyDescent="0.25">
      <c r="A10" s="15"/>
      <c r="B10" s="1" t="s">
        <v>2</v>
      </c>
      <c r="C10" s="1" t="s">
        <v>14</v>
      </c>
      <c r="D10" s="2">
        <v>101.02</v>
      </c>
      <c r="E10" s="2">
        <v>14.62</v>
      </c>
      <c r="F10" s="2">
        <v>14.44</v>
      </c>
      <c r="G10" s="2">
        <v>20.5</v>
      </c>
      <c r="H10" s="2"/>
      <c r="I10" s="2">
        <v>3.89</v>
      </c>
      <c r="J10" s="2">
        <v>0.75</v>
      </c>
      <c r="K10" s="2">
        <f>SUM(D10:J10)</f>
        <v>155.22</v>
      </c>
      <c r="L10" s="2">
        <f>K10*30.42-1319</f>
        <v>3402.7924000000003</v>
      </c>
    </row>
    <row r="11" spans="1:12" x14ac:dyDescent="0.25">
      <c r="A11" s="1"/>
      <c r="B11" s="1"/>
      <c r="C11" s="1"/>
      <c r="D11" s="2"/>
      <c r="E11" s="2"/>
      <c r="F11" s="2"/>
      <c r="G11" s="2"/>
      <c r="H11" s="2"/>
      <c r="I11" s="2"/>
      <c r="J11" s="2"/>
      <c r="K11" s="1"/>
      <c r="L11" s="1"/>
    </row>
    <row r="12" spans="1:12" x14ac:dyDescent="0.25">
      <c r="A12" s="15" t="s">
        <v>17</v>
      </c>
      <c r="B12" s="1" t="s">
        <v>1</v>
      </c>
      <c r="C12" s="1" t="s">
        <v>13</v>
      </c>
      <c r="D12" s="2">
        <v>118.64</v>
      </c>
      <c r="E12" s="2">
        <v>14.62</v>
      </c>
      <c r="F12" s="2">
        <v>14.44</v>
      </c>
      <c r="G12" s="2">
        <v>20.5</v>
      </c>
      <c r="H12" s="2">
        <v>5</v>
      </c>
      <c r="I12" s="2">
        <v>3.89</v>
      </c>
      <c r="J12" s="2">
        <v>0.75</v>
      </c>
      <c r="K12" s="2">
        <f>SUM(D12:J12)</f>
        <v>177.83999999999997</v>
      </c>
      <c r="L12" s="2">
        <f>K12*30.42-1855</f>
        <v>3554.8927999999996</v>
      </c>
    </row>
    <row r="13" spans="1:12" x14ac:dyDescent="0.25">
      <c r="A13" s="15"/>
      <c r="B13" s="1" t="s">
        <v>2</v>
      </c>
      <c r="C13" s="1" t="s">
        <v>14</v>
      </c>
      <c r="D13" s="2">
        <v>118.64</v>
      </c>
      <c r="E13" s="2">
        <v>14.62</v>
      </c>
      <c r="F13" s="2">
        <v>14.44</v>
      </c>
      <c r="G13" s="2">
        <v>20.5</v>
      </c>
      <c r="H13" s="2"/>
      <c r="I13" s="2">
        <v>3.89</v>
      </c>
      <c r="J13" s="2">
        <v>0.75</v>
      </c>
      <c r="K13" s="2">
        <f>SUM(D13:J13)</f>
        <v>172.83999999999997</v>
      </c>
      <c r="L13" s="2">
        <f>K13*30.42-1855</f>
        <v>3402.7927999999993</v>
      </c>
    </row>
    <row r="14" spans="1:12" x14ac:dyDescent="0.25">
      <c r="A14" s="1"/>
      <c r="B14" s="1"/>
      <c r="C14" s="1"/>
      <c r="D14" s="2"/>
      <c r="E14" s="2"/>
      <c r="F14" s="2"/>
      <c r="G14" s="2"/>
      <c r="H14" s="2"/>
      <c r="I14" s="2"/>
      <c r="J14" s="2"/>
      <c r="K14" s="1"/>
      <c r="L14" s="1"/>
    </row>
    <row r="15" spans="1:12" x14ac:dyDescent="0.25">
      <c r="A15" s="15" t="s">
        <v>18</v>
      </c>
      <c r="B15" s="1" t="s">
        <v>1</v>
      </c>
      <c r="C15" s="1" t="s">
        <v>13</v>
      </c>
      <c r="D15" s="2">
        <v>126.56</v>
      </c>
      <c r="E15" s="2">
        <v>14.62</v>
      </c>
      <c r="F15" s="2">
        <v>14.44</v>
      </c>
      <c r="G15" s="2">
        <v>20.5</v>
      </c>
      <c r="H15" s="2">
        <v>5</v>
      </c>
      <c r="I15" s="2">
        <v>3.89</v>
      </c>
      <c r="J15" s="2">
        <v>0.75</v>
      </c>
      <c r="K15" s="2">
        <f>SUM(D15:J15)</f>
        <v>185.76</v>
      </c>
      <c r="L15" s="2">
        <f>K15*30.42-2096</f>
        <v>3554.8191999999999</v>
      </c>
    </row>
    <row r="16" spans="1:12" x14ac:dyDescent="0.25">
      <c r="A16" s="15"/>
      <c r="B16" s="1" t="s">
        <v>2</v>
      </c>
      <c r="C16" s="1" t="s">
        <v>14</v>
      </c>
      <c r="D16" s="2">
        <v>126.56</v>
      </c>
      <c r="E16" s="2">
        <v>14.62</v>
      </c>
      <c r="F16" s="2">
        <v>14.44</v>
      </c>
      <c r="G16" s="2">
        <v>20.5</v>
      </c>
      <c r="H16" s="2"/>
      <c r="I16" s="2">
        <v>3.89</v>
      </c>
      <c r="J16" s="2">
        <v>0.75</v>
      </c>
      <c r="K16" s="2">
        <f>SUM(D16:J16)</f>
        <v>180.76</v>
      </c>
      <c r="L16" s="2">
        <f>K16*30.42-2096</f>
        <v>3402.7192000000005</v>
      </c>
    </row>
    <row r="17" spans="1:13" x14ac:dyDescent="0.25">
      <c r="A17" s="1"/>
      <c r="B17" s="1"/>
      <c r="C17" s="1"/>
      <c r="D17" s="2"/>
      <c r="E17" s="2"/>
      <c r="F17" s="2"/>
      <c r="G17" s="2"/>
      <c r="H17" s="2"/>
      <c r="I17" s="2"/>
      <c r="J17" s="2"/>
      <c r="K17" s="1"/>
      <c r="L17" s="1"/>
    </row>
    <row r="18" spans="1:13" x14ac:dyDescent="0.25">
      <c r="A18" s="15" t="s">
        <v>19</v>
      </c>
      <c r="B18" s="28" t="s">
        <v>1</v>
      </c>
      <c r="C18" s="28" t="s">
        <v>13</v>
      </c>
      <c r="D18" s="29">
        <v>23.45</v>
      </c>
      <c r="E18" s="29">
        <v>14.62</v>
      </c>
      <c r="F18" s="29">
        <v>14.44</v>
      </c>
      <c r="G18" s="29">
        <v>20.5</v>
      </c>
      <c r="H18" s="29">
        <v>5</v>
      </c>
      <c r="I18" s="29">
        <v>3.89</v>
      </c>
      <c r="J18" s="29">
        <v>0.75</v>
      </c>
      <c r="K18" s="29">
        <f>SUM(D18:J18)</f>
        <v>82.649999999999991</v>
      </c>
      <c r="L18" s="29">
        <f>K18*30.42</f>
        <v>2514.2129999999997</v>
      </c>
    </row>
    <row r="19" spans="1:13" x14ac:dyDescent="0.25">
      <c r="A19" s="15"/>
      <c r="B19" s="28" t="s">
        <v>2</v>
      </c>
      <c r="C19" s="28" t="s">
        <v>14</v>
      </c>
      <c r="D19" s="29">
        <v>23.45</v>
      </c>
      <c r="E19" s="29">
        <v>14.62</v>
      </c>
      <c r="F19" s="29">
        <v>14.44</v>
      </c>
      <c r="G19" s="29">
        <v>20.5</v>
      </c>
      <c r="H19" s="29"/>
      <c r="I19" s="29">
        <v>3.89</v>
      </c>
      <c r="J19" s="29">
        <v>0.75</v>
      </c>
      <c r="K19" s="29">
        <f>SUM(D19:J19)</f>
        <v>77.649999999999991</v>
      </c>
      <c r="L19" s="29">
        <f>K19*30.42</f>
        <v>2362.1129999999998</v>
      </c>
    </row>
    <row r="20" spans="1:13" x14ac:dyDescent="0.25">
      <c r="A20" s="1"/>
      <c r="B20" s="1"/>
      <c r="C20" s="1"/>
      <c r="D20" s="2"/>
      <c r="E20" s="2"/>
      <c r="F20" s="2"/>
      <c r="G20" s="2"/>
      <c r="H20" s="2"/>
      <c r="I20" s="2"/>
      <c r="J20" s="2"/>
      <c r="K20" s="1"/>
      <c r="L20" s="1"/>
    </row>
    <row r="21" spans="1:13" x14ac:dyDescent="0.25">
      <c r="A21" s="15" t="s">
        <v>20</v>
      </c>
      <c r="B21" s="1" t="s">
        <v>1</v>
      </c>
      <c r="C21" s="1" t="s">
        <v>13</v>
      </c>
      <c r="D21" s="2">
        <v>119.81</v>
      </c>
      <c r="E21" s="2">
        <v>16.54</v>
      </c>
      <c r="F21" s="2">
        <v>16.34</v>
      </c>
      <c r="G21" s="2">
        <v>20.5</v>
      </c>
      <c r="H21" s="2">
        <v>5</v>
      </c>
      <c r="I21" s="2">
        <v>3.89</v>
      </c>
      <c r="J21" s="2">
        <v>0.75</v>
      </c>
      <c r="K21" s="2">
        <f>SUM(D21:J21)</f>
        <v>182.82999999999998</v>
      </c>
      <c r="L21" s="1"/>
    </row>
    <row r="22" spans="1:13" x14ac:dyDescent="0.25">
      <c r="A22" s="15"/>
      <c r="B22" s="1" t="s">
        <v>2</v>
      </c>
      <c r="C22" s="1" t="s">
        <v>14</v>
      </c>
      <c r="D22" s="2">
        <v>119.81</v>
      </c>
      <c r="E22" s="2">
        <v>16.54</v>
      </c>
      <c r="F22" s="2">
        <v>16.34</v>
      </c>
      <c r="G22" s="2">
        <v>20.5</v>
      </c>
      <c r="H22" s="2"/>
      <c r="I22" s="2">
        <v>3.89</v>
      </c>
      <c r="J22" s="2">
        <v>0.75</v>
      </c>
      <c r="K22" s="2">
        <f>SUM(D22:J22)</f>
        <v>177.82999999999998</v>
      </c>
      <c r="L22" s="1"/>
    </row>
    <row r="24" spans="1:13" x14ac:dyDescent="0.25">
      <c r="A24" s="20" t="s">
        <v>22</v>
      </c>
      <c r="B24" s="1" t="s">
        <v>1</v>
      </c>
      <c r="C24" s="1" t="s">
        <v>13</v>
      </c>
      <c r="D24" s="1"/>
      <c r="E24" s="2">
        <v>16.54</v>
      </c>
      <c r="F24" s="2">
        <v>16.34</v>
      </c>
      <c r="G24" s="2">
        <v>20.5</v>
      </c>
      <c r="H24" s="2">
        <v>5</v>
      </c>
      <c r="I24" s="25"/>
      <c r="J24" s="26"/>
      <c r="K24" s="27"/>
      <c r="L24" s="2">
        <f>SUM(E24:H24)</f>
        <v>58.379999999999995</v>
      </c>
    </row>
    <row r="25" spans="1:13" x14ac:dyDescent="0.25">
      <c r="A25" s="21"/>
      <c r="B25" s="1" t="s">
        <v>2</v>
      </c>
      <c r="C25" s="1" t="s">
        <v>14</v>
      </c>
      <c r="D25" s="1"/>
      <c r="E25" s="2">
        <v>16.54</v>
      </c>
      <c r="F25" s="2">
        <v>16.34</v>
      </c>
      <c r="G25" s="2">
        <v>20.5</v>
      </c>
      <c r="H25" s="22"/>
      <c r="I25" s="23"/>
      <c r="J25" s="23"/>
      <c r="K25" s="24"/>
      <c r="L25" s="2">
        <f>SUM(E25:H25)</f>
        <v>53.379999999999995</v>
      </c>
    </row>
    <row r="27" spans="1:13" x14ac:dyDescent="0.25">
      <c r="A27" s="3" t="s">
        <v>23</v>
      </c>
      <c r="B27" s="3"/>
      <c r="C27" s="3"/>
      <c r="D27" s="8">
        <f>(D6*30.42)-B35</f>
        <v>1753.9304000000002</v>
      </c>
      <c r="E27" s="2">
        <f>D27/30.42</f>
        <v>57.657146614069696</v>
      </c>
    </row>
    <row r="29" spans="1:13" x14ac:dyDescent="0.25">
      <c r="A29" s="6" t="s">
        <v>38</v>
      </c>
      <c r="B29" s="14"/>
      <c r="C29" s="11">
        <v>29</v>
      </c>
      <c r="D29" s="1" t="s">
        <v>35</v>
      </c>
    </row>
    <row r="30" spans="1:13" x14ac:dyDescent="0.25">
      <c r="A30" s="4"/>
      <c r="I30" s="15" t="s">
        <v>30</v>
      </c>
      <c r="J30" s="1" t="s">
        <v>31</v>
      </c>
      <c r="K30" s="7">
        <v>0.15</v>
      </c>
      <c r="L30" s="2">
        <v>284.27</v>
      </c>
      <c r="M30" s="10"/>
    </row>
    <row r="31" spans="1:13" x14ac:dyDescent="0.25">
      <c r="A31" s="5"/>
      <c r="B31" s="12"/>
      <c r="C31" s="13"/>
      <c r="I31" s="15"/>
      <c r="J31" s="1" t="s">
        <v>32</v>
      </c>
      <c r="K31" s="7">
        <v>0.3</v>
      </c>
      <c r="L31" s="2">
        <v>568.54999999999995</v>
      </c>
      <c r="M31" s="10"/>
    </row>
    <row r="32" spans="1:13" x14ac:dyDescent="0.25">
      <c r="A32" s="5"/>
      <c r="I32" s="15"/>
      <c r="J32" s="1" t="s">
        <v>33</v>
      </c>
      <c r="K32" s="7">
        <v>0.5</v>
      </c>
      <c r="L32" s="2">
        <v>947.58</v>
      </c>
      <c r="M32" s="10"/>
    </row>
    <row r="33" spans="1:13" x14ac:dyDescent="0.25">
      <c r="A33" s="3" t="s">
        <v>24</v>
      </c>
      <c r="B33" s="3"/>
      <c r="C33" s="3"/>
      <c r="I33" s="15"/>
      <c r="J33" s="1" t="s">
        <v>34</v>
      </c>
      <c r="K33" s="7">
        <v>0.75</v>
      </c>
      <c r="L33" s="2">
        <v>1421.37</v>
      </c>
      <c r="M33" s="10"/>
    </row>
    <row r="34" spans="1:13" x14ac:dyDescent="0.25">
      <c r="A34" s="1" t="s">
        <v>25</v>
      </c>
      <c r="B34" s="16">
        <v>131</v>
      </c>
      <c r="C34" s="17"/>
    </row>
    <row r="35" spans="1:13" x14ac:dyDescent="0.25">
      <c r="A35" s="1" t="s">
        <v>26</v>
      </c>
      <c r="B35" s="16">
        <v>805</v>
      </c>
      <c r="C35" s="17"/>
    </row>
    <row r="36" spans="1:13" x14ac:dyDescent="0.25">
      <c r="A36" s="1" t="s">
        <v>27</v>
      </c>
      <c r="B36" s="16">
        <v>1319</v>
      </c>
      <c r="C36" s="17"/>
    </row>
    <row r="37" spans="1:13" x14ac:dyDescent="0.25">
      <c r="A37" s="1" t="s">
        <v>28</v>
      </c>
      <c r="B37" s="16">
        <v>1855</v>
      </c>
      <c r="C37" s="17"/>
    </row>
    <row r="38" spans="1:13" x14ac:dyDescent="0.25">
      <c r="A38" s="1" t="s">
        <v>29</v>
      </c>
      <c r="B38" s="16">
        <v>2096</v>
      </c>
      <c r="C38" s="17"/>
    </row>
    <row r="39" spans="1:13" x14ac:dyDescent="0.25">
      <c r="A39" s="1" t="s">
        <v>37</v>
      </c>
      <c r="B39" s="18">
        <v>3539</v>
      </c>
      <c r="C39" s="18"/>
    </row>
    <row r="40" spans="1:13" x14ac:dyDescent="0.25">
      <c r="B40" s="19"/>
      <c r="C40" s="19"/>
    </row>
  </sheetData>
  <mergeCells count="18">
    <mergeCell ref="A18:A19"/>
    <mergeCell ref="A3:A4"/>
    <mergeCell ref="A6:A7"/>
    <mergeCell ref="A9:A10"/>
    <mergeCell ref="A12:A13"/>
    <mergeCell ref="A15:A16"/>
    <mergeCell ref="I30:I33"/>
    <mergeCell ref="B38:C38"/>
    <mergeCell ref="B39:C39"/>
    <mergeCell ref="B40:C40"/>
    <mergeCell ref="A21:A22"/>
    <mergeCell ref="A24:A25"/>
    <mergeCell ref="B34:C34"/>
    <mergeCell ref="B35:C35"/>
    <mergeCell ref="B36:C36"/>
    <mergeCell ref="B37:C37"/>
    <mergeCell ref="H25:K25"/>
    <mergeCell ref="I24:K24"/>
  </mergeCells>
  <pageMargins left="0.70866141732283472" right="0.70866141732283472" top="0.78740157480314965" bottom="0.78740157480314965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 Robert</dc:creator>
  <cp:lastModifiedBy>Meyer Robert</cp:lastModifiedBy>
  <cp:lastPrinted>2025-07-14T13:12:24Z</cp:lastPrinted>
  <dcterms:created xsi:type="dcterms:W3CDTF">2023-07-17T08:20:51Z</dcterms:created>
  <dcterms:modified xsi:type="dcterms:W3CDTF">2025-07-15T09:00:54Z</dcterms:modified>
</cp:coreProperties>
</file>